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1_Obszar Pracowników NZ\04_NZZ\Sekcja_transportu\A.Łozińska\KOPALNIE WŁASNE\412402156_Obsługa zwałów KWK Sośnica_III\SWZ\publikacja\"/>
    </mc:Choice>
  </mc:AlternateContent>
  <xr:revisionPtr revIDLastSave="0" documentId="8_{F08D5907-B7B8-4233-8D12-007FA7563E9E}" xr6:coauthVersionLast="47" xr6:coauthVersionMax="47" xr10:uidLastSave="{00000000-0000-0000-0000-000000000000}"/>
  <workbookProtection workbookAlgorithmName="SHA-512" workbookHashValue="1sRhsKDpPw09VomBffpNx5gtvAGqP4Jb75bDZ13m0o+AVfd8DaHiF4XSLoD2X6V2WTGc4fvhF04OKspNG8B7Jg==" workbookSaltValue="zbrGUPYYQ7lLqlpyjYoRWA==" workbookSpinCount="100000" lockStructure="1"/>
  <bookViews>
    <workbookView xWindow="-28920" yWindow="-120" windowWidth="29040" windowHeight="15720" xr2:uid="{00000000-000D-0000-FFFF-FFFF00000000}"/>
  </bookViews>
  <sheets>
    <sheet name="412402156" sheetId="4" r:id="rId1"/>
  </sheets>
  <definedNames>
    <definedName name="_xlnm.Print_Area" localSheetId="0">'412402156'!$A$1:$M$33</definedName>
  </definedNames>
  <calcPr calcId="191029"/>
</workbook>
</file>

<file path=xl/calcChain.xml><?xml version="1.0" encoding="utf-8"?>
<calcChain xmlns="http://schemas.openxmlformats.org/spreadsheetml/2006/main">
  <c r="G6" i="4" l="1"/>
  <c r="K6" i="4" l="1"/>
  <c r="L6" i="4" s="1"/>
  <c r="G7" i="4"/>
  <c r="K7" i="4" l="1"/>
  <c r="L7" i="4" s="1"/>
  <c r="M6" i="4" s="1"/>
  <c r="G8" i="4"/>
  <c r="G9" i="4" l="1"/>
  <c r="K8" i="4"/>
  <c r="L8" i="4" s="1"/>
  <c r="K9" i="4" l="1"/>
  <c r="L9" i="4" s="1"/>
  <c r="M8" i="4" s="1"/>
  <c r="M10" i="4" l="1"/>
  <c r="L10" i="4"/>
</calcChain>
</file>

<file path=xl/sharedStrings.xml><?xml version="1.0" encoding="utf-8"?>
<sst xmlns="http://schemas.openxmlformats.org/spreadsheetml/2006/main" count="34" uniqueCount="31">
  <si>
    <t>Rodzaj paliwa</t>
  </si>
  <si>
    <t>ON</t>
  </si>
  <si>
    <t>Rodzaj sprzętu</t>
  </si>
  <si>
    <t xml:space="preserve"> - wypełnia Wykonawca</t>
  </si>
  <si>
    <r>
      <t xml:space="preserve">Cena jednostkowa netto ogółem  [zł/h]
</t>
    </r>
    <r>
      <rPr>
        <b/>
        <sz val="12"/>
        <rFont val="Times New Roman"/>
        <family val="1"/>
        <charset val="238"/>
      </rPr>
      <t>C</t>
    </r>
    <r>
      <rPr>
        <b/>
        <vertAlign val="subscript"/>
        <sz val="12"/>
        <rFont val="Times New Roman"/>
        <family val="1"/>
        <charset val="238"/>
      </rPr>
      <t xml:space="preserve"> jednostkowa oferty</t>
    </r>
  </si>
  <si>
    <t>Załącznik nr 2.1 do SWZ</t>
  </si>
  <si>
    <r>
      <t xml:space="preserve">- uzyskaną wartość należy przenieść do EFO, do kolumny </t>
    </r>
    <r>
      <rPr>
        <b/>
        <i/>
        <sz val="12"/>
        <rFont val="Times New Roman"/>
        <family val="1"/>
        <charset val="238"/>
      </rPr>
      <t>"Cena jedn. netto"</t>
    </r>
  </si>
  <si>
    <t>Wartość netto 
[zł]</t>
  </si>
  <si>
    <t>Wartość oferty netto dla poszczególnych pozycji Formularza Ofertowego 
[zł]</t>
  </si>
  <si>
    <t>WYLICZENIE OFEROWANYCH CEN JEDNOSTKOWYCH</t>
  </si>
  <si>
    <r>
      <t xml:space="preserve">Rozliczeniowe  zużycie paliwa  [l/h] 
</t>
    </r>
    <r>
      <rPr>
        <b/>
        <sz val="14"/>
        <rFont val="Times New Roman"/>
        <family val="1"/>
        <charset val="238"/>
      </rPr>
      <t>Z</t>
    </r>
    <r>
      <rPr>
        <b/>
        <vertAlign val="subscript"/>
        <sz val="14"/>
        <rFont val="Times New Roman"/>
        <family val="1"/>
        <charset val="238"/>
      </rPr>
      <t>m</t>
    </r>
  </si>
  <si>
    <r>
      <t xml:space="preserve">Jednostkowa cena 
netto paliwa [zł/l]
</t>
    </r>
    <r>
      <rPr>
        <b/>
        <sz val="14"/>
        <rFont val="Times New Roman"/>
        <family val="1"/>
        <charset val="238"/>
      </rPr>
      <t>C</t>
    </r>
    <r>
      <rPr>
        <b/>
        <vertAlign val="subscript"/>
        <sz val="14"/>
        <rFont val="Times New Roman"/>
        <family val="1"/>
        <charset val="238"/>
      </rPr>
      <t>pp</t>
    </r>
  </si>
  <si>
    <r>
      <t xml:space="preserve">Minimalna stawka godzinowa
[zł/h]
</t>
    </r>
    <r>
      <rPr>
        <b/>
        <sz val="16"/>
        <rFont val="Times New Roman"/>
        <family val="1"/>
        <charset val="238"/>
      </rPr>
      <t>S</t>
    </r>
    <r>
      <rPr>
        <b/>
        <vertAlign val="subscript"/>
        <sz val="16"/>
        <rFont val="Times New Roman"/>
        <family val="1"/>
        <charset val="238"/>
      </rPr>
      <t>bz</t>
    </r>
  </si>
  <si>
    <r>
      <t xml:space="preserve">Szacunkowa ilość godz.
</t>
    </r>
    <r>
      <rPr>
        <b/>
        <sz val="16"/>
        <rFont val="Times New Roman"/>
        <family val="1"/>
        <charset val="238"/>
      </rPr>
      <t>T</t>
    </r>
    <r>
      <rPr>
        <b/>
        <vertAlign val="subscript"/>
        <sz val="16"/>
        <rFont val="Times New Roman"/>
        <family val="1"/>
        <charset val="238"/>
      </rPr>
      <t>szac</t>
    </r>
    <r>
      <rPr>
        <sz val="10"/>
        <rFont val="Times New Roman"/>
        <family val="1"/>
        <charset val="238"/>
      </rPr>
      <t xml:space="preserve">
[h]</t>
    </r>
  </si>
  <si>
    <r>
      <t xml:space="preserve">Jednostkowa stawka bazowa netto [zł/h]
</t>
    </r>
    <r>
      <rPr>
        <b/>
        <sz val="16"/>
        <rFont val="Times New Roman"/>
        <family val="1"/>
        <charset val="238"/>
      </rPr>
      <t>S</t>
    </r>
    <r>
      <rPr>
        <b/>
        <vertAlign val="subscript"/>
        <sz val="16"/>
        <rFont val="Times New Roman"/>
        <family val="1"/>
        <charset val="238"/>
      </rPr>
      <t>b</t>
    </r>
  </si>
  <si>
    <r>
      <t xml:space="preserve">Stawka godzinowa - pozostałe koszty bez paliwa
[zł/h]
</t>
    </r>
    <r>
      <rPr>
        <b/>
        <sz val="16"/>
        <rFont val="Times New Roman"/>
        <family val="1"/>
        <charset val="238"/>
      </rPr>
      <t>S</t>
    </r>
    <r>
      <rPr>
        <b/>
        <vertAlign val="subscript"/>
        <sz val="16"/>
        <rFont val="Times New Roman"/>
        <family val="1"/>
        <charset val="238"/>
      </rPr>
      <t>bs</t>
    </r>
  </si>
  <si>
    <t>Poz.</t>
  </si>
  <si>
    <t>1.1.</t>
  </si>
  <si>
    <t>1.2.</t>
  </si>
  <si>
    <t>11 = 7 + (8 x 10)</t>
  </si>
  <si>
    <t>12 = 4 x 11</t>
  </si>
  <si>
    <r>
      <t xml:space="preserve">UWAGA! 
</t>
    </r>
    <r>
      <rPr>
        <b/>
        <sz val="11"/>
        <rFont val="Times New Roman"/>
        <family val="1"/>
        <charset val="238"/>
      </rPr>
      <t>Wykonawca wypełnia wyłącznie oznaczoną komórkę w kolumnie nr 6 (F) - pozostałe wartości wyliczą się same, zgodnie z formułami wprowadzonymi przez Zamawiającego</t>
    </r>
  </si>
  <si>
    <t>Poz. EFO</t>
  </si>
  <si>
    <t>Nr sprawy 502300805</t>
  </si>
  <si>
    <r>
      <t xml:space="preserve">ŁADOWARKA KOŁOWA Z WAGĄ BEZ LEGALIZACJI Z OPERATOREM / POJEMNOŚĆ ŁYŻKI MIN.3,0M3 MOC SILNIKA MIN.110KW POZOSTAŁE WYMAGANIA ZGODNIE Z SWZ  / Z MONITORINGIEM /  
</t>
    </r>
    <r>
      <rPr>
        <b/>
        <sz val="10"/>
        <color rgb="FFFF0000"/>
        <rFont val="Times New Roman"/>
        <family val="1"/>
        <charset val="238"/>
      </rPr>
      <t>TRYB OBCIĄŻONY</t>
    </r>
  </si>
  <si>
    <r>
      <t xml:space="preserve"> ŁADOWARKA KOŁOWA Z WAGĄ BEZ LEGALIZACJI Z OPERATOREM / POJEMNOŚĆ ŁYŻKI MIN.3,0M3 MOC SILNIKA MIN.110KW POZOSTAŁE WYMAGANIA ZGODNIE Z SWZ  / Z MONITORINGIEM / 
</t>
    </r>
    <r>
      <rPr>
        <b/>
        <sz val="10"/>
        <color rgb="FFFF0000"/>
        <rFont val="Times New Roman"/>
        <family val="1"/>
        <charset val="238"/>
      </rPr>
      <t>TRYB JAŁOWY</t>
    </r>
  </si>
  <si>
    <r>
      <t xml:space="preserve">SPYCHARKA GĄSIENICOWA Z OPERATOREM  / POJEMNOŚĆ LEMIESZA MIN.9,0M3 MOC SILNIKA MIN.200KW / Z MONITORINGIEM 
</t>
    </r>
    <r>
      <rPr>
        <b/>
        <sz val="10"/>
        <color rgb="FFFF0000"/>
        <rFont val="Times New Roman"/>
        <family val="1"/>
        <charset val="238"/>
      </rPr>
      <t>TRYB OBCIĄŻONY</t>
    </r>
  </si>
  <si>
    <r>
      <t xml:space="preserve">SPYCHARKA GĄSIENICOWA Z OPERATOREM  / POJEMNOŚĆ LEMIESZA MIN.9,0M3 MOC SILNIKA MIN.200KW / Z MONITORINGIEM 
</t>
    </r>
    <r>
      <rPr>
        <b/>
        <sz val="10"/>
        <color rgb="FFFF0000"/>
        <rFont val="Times New Roman"/>
        <family val="1"/>
        <charset val="238"/>
      </rPr>
      <t>TRYB JAŁOWY</t>
    </r>
  </si>
  <si>
    <t>5.1.</t>
  </si>
  <si>
    <t>5.2.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</si>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</sst>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0000"/>
  </numFmts>
  <fonts count="20" x14ac:knownFonts="1">
    <font>
      <sz val="10"/>
      <name val="Arial"/>
      <charset val="238"/>
    </font>
    <font>
      <b/>
      <sz val="12"/>
      <name val="Arial"/>
      <family val="2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vertAlign val="subscript"/>
      <sz val="14"/>
      <name val="Times New Roman"/>
      <family val="1"/>
      <charset val="238"/>
    </font>
    <font>
      <b/>
      <vertAlign val="subscript"/>
      <sz val="12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i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b/>
      <vertAlign val="subscript"/>
      <sz val="16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color rgb="FF0070C0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rgb="FF5141ED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7EFA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right"/>
    </xf>
    <xf numFmtId="0" fontId="1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0" xfId="0" applyFont="1"/>
    <xf numFmtId="16" fontId="16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right" vertical="center" wrapText="1" indent="1"/>
    </xf>
    <xf numFmtId="0" fontId="2" fillId="0" borderId="1" xfId="0" applyFont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right" vertical="center" indent="1"/>
    </xf>
    <xf numFmtId="4" fontId="2" fillId="0" borderId="1" xfId="0" applyNumberFormat="1" applyFont="1" applyBorder="1" applyAlignment="1">
      <alignment horizontal="right" vertical="center" inden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 indent="1"/>
    </xf>
    <xf numFmtId="49" fontId="16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right" vertical="center" wrapText="1" indent="1"/>
    </xf>
    <xf numFmtId="0" fontId="11" fillId="0" borderId="0" xfId="0" applyFont="1"/>
    <xf numFmtId="2" fontId="11" fillId="4" borderId="1" xfId="0" applyNumberFormat="1" applyFont="1" applyFill="1" applyBorder="1" applyAlignment="1">
      <alignment horizontal="center" vertical="center" wrapText="1"/>
    </xf>
    <xf numFmtId="0" fontId="2" fillId="0" borderId="0" xfId="0" quotePrefix="1" applyFont="1"/>
    <xf numFmtId="0" fontId="12" fillId="0" borderId="0" xfId="0" applyFont="1"/>
    <xf numFmtId="4" fontId="2" fillId="3" borderId="1" xfId="0" applyNumberFormat="1" applyFont="1" applyFill="1" applyBorder="1" applyAlignment="1">
      <alignment horizontal="center" vertical="center"/>
    </xf>
    <xf numFmtId="165" fontId="12" fillId="0" borderId="0" xfId="0" applyNumberFormat="1" applyFont="1"/>
    <xf numFmtId="0" fontId="18" fillId="0" borderId="0" xfId="0" applyFont="1"/>
    <xf numFmtId="4" fontId="2" fillId="0" borderId="4" xfId="0" applyNumberFormat="1" applyFont="1" applyBorder="1" applyAlignment="1">
      <alignment horizontal="right" vertical="center" indent="1"/>
    </xf>
    <xf numFmtId="49" fontId="16" fillId="0" borderId="5" xfId="0" applyNumberFormat="1" applyFont="1" applyBorder="1" applyAlignment="1">
      <alignment horizontal="center" vertical="center"/>
    </xf>
    <xf numFmtId="0" fontId="1" fillId="6" borderId="0" xfId="0" applyFont="1" applyFill="1"/>
    <xf numFmtId="4" fontId="19" fillId="4" borderId="1" xfId="0" applyNumberFormat="1" applyFont="1" applyFill="1" applyBorder="1" applyAlignment="1" applyProtection="1">
      <alignment horizontal="center" vertical="center" wrapText="1"/>
      <protection locked="0"/>
    </xf>
    <xf numFmtId="3" fontId="17" fillId="0" borderId="1" xfId="0" applyNumberFormat="1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center" wrapText="1"/>
    </xf>
    <xf numFmtId="164" fontId="17" fillId="5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right" vertical="center" indent="1"/>
    </xf>
    <xf numFmtId="4" fontId="2" fillId="3" borderId="6" xfId="0" applyNumberFormat="1" applyFont="1" applyFill="1" applyBorder="1" applyAlignment="1">
      <alignment horizontal="right" vertical="center" inden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99FF"/>
      <color rgb="FF5141ED"/>
      <color rgb="FF67EFAE"/>
      <color rgb="FFFF99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1"/>
  <sheetViews>
    <sheetView tabSelected="1" view="pageBreakPreview" topLeftCell="B1" zoomScale="80" zoomScaleNormal="80" zoomScaleSheetLayoutView="80" workbookViewId="0">
      <selection activeCell="J25" sqref="J25"/>
    </sheetView>
  </sheetViews>
  <sheetFormatPr defaultRowHeight="12.5" x14ac:dyDescent="0.25"/>
  <cols>
    <col min="1" max="2" width="5.26953125" customWidth="1"/>
    <col min="3" max="3" width="62.36328125" customWidth="1"/>
    <col min="4" max="5" width="11.453125" customWidth="1"/>
    <col min="6" max="6" width="15.7265625" customWidth="1"/>
    <col min="7" max="7" width="11.54296875" customWidth="1"/>
    <col min="8" max="8" width="13.54296875" customWidth="1"/>
    <col min="10" max="10" width="12.26953125" customWidth="1"/>
    <col min="11" max="11" width="13.26953125" customWidth="1"/>
    <col min="12" max="13" width="17.7265625" customWidth="1"/>
  </cols>
  <sheetData>
    <row r="1" spans="1:13" ht="20.25" customHeight="1" x14ac:dyDescent="0.35">
      <c r="A1" s="1" t="s">
        <v>23</v>
      </c>
      <c r="B1" s="1"/>
      <c r="C1" s="29">
        <v>412402156</v>
      </c>
      <c r="D1" s="2"/>
      <c r="E1" s="2"/>
      <c r="F1" s="2"/>
      <c r="G1" s="2"/>
      <c r="H1" s="2"/>
      <c r="I1" s="2"/>
      <c r="J1" s="2"/>
      <c r="L1" s="1"/>
      <c r="M1" s="3" t="s">
        <v>5</v>
      </c>
    </row>
    <row r="2" spans="1:13" ht="27.75" customHeight="1" x14ac:dyDescent="0.25">
      <c r="A2" s="34" t="s">
        <v>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25.5" customHeigh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3" ht="86.25" customHeight="1" x14ac:dyDescent="0.25">
      <c r="A4" s="4" t="s">
        <v>22</v>
      </c>
      <c r="B4" s="5" t="s">
        <v>16</v>
      </c>
      <c r="C4" s="5" t="s">
        <v>2</v>
      </c>
      <c r="D4" s="5" t="s">
        <v>13</v>
      </c>
      <c r="E4" s="5" t="s">
        <v>12</v>
      </c>
      <c r="F4" s="5" t="s">
        <v>15</v>
      </c>
      <c r="G4" s="5" t="s">
        <v>14</v>
      </c>
      <c r="H4" s="5" t="s">
        <v>10</v>
      </c>
      <c r="I4" s="5" t="s">
        <v>0</v>
      </c>
      <c r="J4" s="5" t="s">
        <v>11</v>
      </c>
      <c r="K4" s="5" t="s">
        <v>4</v>
      </c>
      <c r="L4" s="5" t="s">
        <v>7</v>
      </c>
      <c r="M4" s="5" t="s">
        <v>8</v>
      </c>
    </row>
    <row r="5" spans="1:13" s="8" customFormat="1" ht="12" customHeight="1" x14ac:dyDescent="0.2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  <c r="J5" s="6">
        <v>10</v>
      </c>
      <c r="K5" s="6" t="s">
        <v>19</v>
      </c>
      <c r="L5" s="6" t="s">
        <v>20</v>
      </c>
      <c r="M5" s="7">
        <v>13</v>
      </c>
    </row>
    <row r="6" spans="1:13" s="8" customFormat="1" ht="52" customHeight="1" x14ac:dyDescent="0.2">
      <c r="A6" s="39">
        <v>1</v>
      </c>
      <c r="B6" s="9" t="s">
        <v>17</v>
      </c>
      <c r="C6" s="5" t="s">
        <v>24</v>
      </c>
      <c r="D6" s="31">
        <v>18564</v>
      </c>
      <c r="E6" s="32">
        <v>28.1</v>
      </c>
      <c r="F6" s="30"/>
      <c r="G6" s="10" t="str">
        <f>IF(F6=0,"-",E6+F6)</f>
        <v>-</v>
      </c>
      <c r="H6" s="33">
        <v>7.5</v>
      </c>
      <c r="I6" s="11" t="s">
        <v>1</v>
      </c>
      <c r="J6" s="32">
        <v>5</v>
      </c>
      <c r="K6" s="12" t="str">
        <f>IF(F6=0,"-",ROUND((G6+(H6*J6)),2))</f>
        <v>-</v>
      </c>
      <c r="L6" s="13" t="str">
        <f>IF(F6=0,"-",D6*K6)</f>
        <v>-</v>
      </c>
      <c r="M6" s="35">
        <f>IF(G6=0,"-",SUM(L6:L7))</f>
        <v>0</v>
      </c>
    </row>
    <row r="7" spans="1:13" s="8" customFormat="1" ht="52" customHeight="1" x14ac:dyDescent="0.2">
      <c r="A7" s="39"/>
      <c r="B7" s="4" t="s">
        <v>18</v>
      </c>
      <c r="C7" s="5" t="s">
        <v>25</v>
      </c>
      <c r="D7" s="31">
        <v>7959</v>
      </c>
      <c r="E7" s="14"/>
      <c r="F7" s="14"/>
      <c r="G7" s="15" t="str">
        <f>IF(F6=0,"-",ROUND(G6*0.7,2))</f>
        <v>-</v>
      </c>
      <c r="H7" s="33">
        <v>7.5</v>
      </c>
      <c r="I7" s="11" t="s">
        <v>1</v>
      </c>
      <c r="J7" s="32">
        <v>5</v>
      </c>
      <c r="K7" s="12" t="str">
        <f>IF(F6=0,"-",ROUND((G7+(H7*J7)),2))</f>
        <v>-</v>
      </c>
      <c r="L7" s="13" t="str">
        <f>IF(F6=0,"-",D7*K7)</f>
        <v>-</v>
      </c>
      <c r="M7" s="36"/>
    </row>
    <row r="8" spans="1:13" ht="64.5" customHeight="1" x14ac:dyDescent="0.25">
      <c r="A8" s="40" t="s">
        <v>30</v>
      </c>
      <c r="B8" s="16" t="s">
        <v>28</v>
      </c>
      <c r="C8" s="5" t="s">
        <v>26</v>
      </c>
      <c r="D8" s="31">
        <v>12670</v>
      </c>
      <c r="E8" s="32">
        <v>28.1</v>
      </c>
      <c r="F8" s="30"/>
      <c r="G8" s="10" t="str">
        <f>IF(F8=0,"-",E8+F8)</f>
        <v>-</v>
      </c>
      <c r="H8" s="33">
        <v>16</v>
      </c>
      <c r="I8" s="11" t="s">
        <v>1</v>
      </c>
      <c r="J8" s="32">
        <v>5</v>
      </c>
      <c r="K8" s="12" t="str">
        <f t="shared" ref="K8" si="0">IF(F8=0,"-",ROUND((G8+(H8*J8)),2))</f>
        <v>-</v>
      </c>
      <c r="L8" s="27" t="str">
        <f>IF(F8=0,"-",D8*K8)</f>
        <v>-</v>
      </c>
      <c r="M8" s="35">
        <f>IF(G8=0,"-",SUM(L8:L9))</f>
        <v>0</v>
      </c>
    </row>
    <row r="9" spans="1:13" ht="78" customHeight="1" x14ac:dyDescent="0.25">
      <c r="A9" s="40"/>
      <c r="B9" s="28" t="s">
        <v>29</v>
      </c>
      <c r="C9" s="5" t="s">
        <v>27</v>
      </c>
      <c r="D9" s="31">
        <v>5432</v>
      </c>
      <c r="E9" s="14"/>
      <c r="F9" s="14"/>
      <c r="G9" s="15" t="str">
        <f>IF(F8=0,"-",ROUND(G8*0.7,2))</f>
        <v>-</v>
      </c>
      <c r="H9" s="33">
        <v>16</v>
      </c>
      <c r="I9" s="11" t="s">
        <v>1</v>
      </c>
      <c r="J9" s="32">
        <v>5</v>
      </c>
      <c r="K9" s="12" t="str">
        <f>IF(F8=0,"-",ROUND((G9+(H9*J9)),2))</f>
        <v>-</v>
      </c>
      <c r="L9" s="27" t="str">
        <f>IF(F8=0,"-",D9*K9)</f>
        <v>-</v>
      </c>
      <c r="M9" s="36"/>
    </row>
    <row r="10" spans="1:13" ht="35.25" customHeight="1" x14ac:dyDescent="0.25">
      <c r="A10" s="17"/>
      <c r="B10" s="17"/>
      <c r="C10" s="18"/>
      <c r="D10" s="18"/>
      <c r="E10" s="18"/>
      <c r="F10" s="18"/>
      <c r="G10" s="18"/>
      <c r="H10" s="18"/>
      <c r="I10" s="18"/>
      <c r="J10" s="18"/>
      <c r="K10" s="19"/>
      <c r="L10" s="13">
        <f>SUM(L6:L9)</f>
        <v>0</v>
      </c>
      <c r="M10" s="13">
        <f>SUM(M6:M9)</f>
        <v>0</v>
      </c>
    </row>
    <row r="11" spans="1:13" s="23" customFormat="1" ht="15.5" x14ac:dyDescent="0.35">
      <c r="A11" s="20"/>
      <c r="B11" s="20"/>
      <c r="C11" s="21"/>
      <c r="D11" s="22" t="s">
        <v>3</v>
      </c>
      <c r="E11" s="22"/>
      <c r="F11" s="22"/>
      <c r="G11" s="20"/>
      <c r="H11" s="20"/>
      <c r="I11" s="20"/>
      <c r="J11" s="20"/>
      <c r="K11" s="20"/>
      <c r="L11" s="20"/>
    </row>
    <row r="12" spans="1:13" s="23" customFormat="1" ht="12.75" customHeight="1" x14ac:dyDescent="0.35">
      <c r="A12" s="20"/>
      <c r="B12" s="20"/>
      <c r="C12" s="20"/>
      <c r="D12" s="1"/>
      <c r="E12" s="1"/>
      <c r="F12" s="1"/>
      <c r="G12" s="20"/>
      <c r="H12" s="20"/>
      <c r="I12" s="20"/>
      <c r="J12" s="20"/>
      <c r="K12" s="20"/>
      <c r="L12" s="20"/>
    </row>
    <row r="13" spans="1:13" s="23" customFormat="1" ht="15.5" x14ac:dyDescent="0.35">
      <c r="A13" s="20"/>
      <c r="B13" s="20"/>
      <c r="C13" s="24"/>
      <c r="D13" s="22" t="s">
        <v>6</v>
      </c>
      <c r="E13" s="22"/>
      <c r="F13" s="22"/>
      <c r="G13" s="20"/>
      <c r="H13" s="20"/>
      <c r="I13" s="20"/>
      <c r="J13" s="20"/>
      <c r="K13" s="20"/>
      <c r="L13" s="20"/>
      <c r="M13" s="25"/>
    </row>
    <row r="15" spans="1:13" ht="33.75" customHeight="1" x14ac:dyDescent="0.35">
      <c r="A15" s="37" t="s">
        <v>21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</row>
    <row r="21" spans="9:9" x14ac:dyDescent="0.25">
      <c r="I21" s="26"/>
    </row>
  </sheetData>
  <sheetProtection algorithmName="SHA-512" hashValue="jTX5D5G6oSqieYuZY5pit+iHz/QN7G/7R203oN+s55AWbgHFRC5lFdQrb/bndgSa5UYD7cbNXVM83JcgKWygnQ==" saltValue="S4gAM7Pvh1Q/RLUS4F9S7A==" spinCount="100000" sheet="1" formatCells="0" formatColumns="0" formatRows="0" insertColumns="0"/>
  <mergeCells count="7">
    <mergeCell ref="A2:M2"/>
    <mergeCell ref="M8:M9"/>
    <mergeCell ref="M6:M7"/>
    <mergeCell ref="A15:L15"/>
    <mergeCell ref="A3:L3"/>
    <mergeCell ref="A6:A7"/>
    <mergeCell ref="A8:A9"/>
  </mergeCells>
  <pageMargins left="0.70866141732283472" right="0.70866141732283472" top="0.74803149606299213" bottom="0.74803149606299213" header="0.31496062992125984" footer="0.31496062992125984"/>
  <pageSetup paperSize="8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412402156</vt:lpstr>
      <vt:lpstr>'412402156'!Obszar_wydruku</vt:lpstr>
    </vt:vector>
  </TitlesOfParts>
  <Company>Kompania Węglowa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Płóciennik</dc:creator>
  <cp:lastModifiedBy>Agata Łozińska</cp:lastModifiedBy>
  <cp:lastPrinted>2023-10-19T10:12:40Z</cp:lastPrinted>
  <dcterms:created xsi:type="dcterms:W3CDTF">2011-07-04T05:42:55Z</dcterms:created>
  <dcterms:modified xsi:type="dcterms:W3CDTF">2024-12-11T12:01:34Z</dcterms:modified>
</cp:coreProperties>
</file>